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2270" activeTab="1"/>
  </bookViews>
  <sheets>
    <sheet name="記入例" sheetId="1" r:id="rId1"/>
    <sheet name="計画表" sheetId="2" r:id="rId2"/>
  </sheets>
  <definedNames/>
  <calcPr fullCalcOnLoad="1"/>
</workbook>
</file>

<file path=xl/sharedStrings.xml><?xml version="1.0" encoding="utf-8"?>
<sst xmlns="http://schemas.openxmlformats.org/spreadsheetml/2006/main" count="132" uniqueCount="52">
  <si>
    <t>時刻</t>
  </si>
  <si>
    <t>距離</t>
  </si>
  <si>
    <t>所用時間</t>
  </si>
  <si>
    <t>着</t>
  </si>
  <si>
    <t>発</t>
  </si>
  <si>
    <t>計</t>
  </si>
  <si>
    <t>高速</t>
  </si>
  <si>
    <t>見学
/休憩</t>
  </si>
  <si>
    <t>昼食</t>
  </si>
  <si>
    <t>休憩</t>
  </si>
  <si>
    <t>一般道</t>
  </si>
  <si>
    <t>ｶﾞｿﾘﾝ代</t>
  </si>
  <si>
    <t>見学</t>
  </si>
  <si>
    <t>合　　計</t>
  </si>
  <si>
    <t>●年●月 ●●ツーリング計画表</t>
  </si>
  <si>
    <t>１日目　●月●日（●）</t>
  </si>
  <si>
    <t>２日目　●月●日（●）</t>
  </si>
  <si>
    <t>宿泊地</t>
  </si>
  <si>
    <t>●●集合場所</t>
  </si>
  <si>
    <t>高速入り口ＩＣ</t>
  </si>
  <si>
    <t>●●ＰＡ</t>
  </si>
  <si>
    <t>●●ＳＡ</t>
  </si>
  <si>
    <t>高速出口ＩＣ</t>
  </si>
  <si>
    <t>展望台</t>
  </si>
  <si>
    <t>昼食場所</t>
  </si>
  <si>
    <t>有料道路</t>
  </si>
  <si>
    <t>高速道路</t>
  </si>
  <si>
    <t>食事</t>
  </si>
  <si>
    <t>宿泊費</t>
  </si>
  <si>
    <t>費　　用</t>
  </si>
  <si>
    <t>宿泊</t>
  </si>
  <si>
    <t>集合</t>
  </si>
  <si>
    <t>走行距離（km）</t>
  </si>
  <si>
    <t>食事休憩</t>
  </si>
  <si>
    <t>燃費設定：</t>
  </si>
  <si>
    <t>ｶﾞｿﾘﾝ単価:</t>
  </si>
  <si>
    <t>走行
時間</t>
  </si>
  <si>
    <t>●●池</t>
  </si>
  <si>
    <t>●●小屋</t>
  </si>
  <si>
    <t>喫茶</t>
  </si>
  <si>
    <t>走行</t>
  </si>
  <si>
    <t>自宅（帰宅）</t>
  </si>
  <si>
    <t>自宅（出発）</t>
  </si>
  <si>
    <t>通行料</t>
  </si>
  <si>
    <t>見学休憩</t>
  </si>
  <si>
    <t>●●ＰＡ</t>
  </si>
  <si>
    <t>●●ＳＡ</t>
  </si>
  <si>
    <t>●●峠</t>
  </si>
  <si>
    <t>●●展望台</t>
  </si>
  <si>
    <t>●●</t>
  </si>
  <si>
    <t>解散場所</t>
  </si>
  <si>
    <t>ﾐｰﾃｨﾝｸﾞ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</si>
</sst>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km/h&quot;"/>
    <numFmt numFmtId="177" formatCode="h:mm;@"/>
    <numFmt numFmtId="178" formatCode="0.0_ "/>
    <numFmt numFmtId="179" formatCode="0.0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[Red]\-#,##0.0"/>
    <numFmt numFmtId="186" formatCode="General&quot;km/L&quot;"/>
    <numFmt numFmtId="187" formatCode="General&quot;km/h&quot;"/>
    <numFmt numFmtId="188" formatCode="yyyy&quot;年&quot;m&quot;月&quot;d&quot;日&quot;;@"/>
    <numFmt numFmtId="189" formatCode="General\km/\L"/>
    <numFmt numFmtId="190" formatCode="General\(\km/\L\)"/>
    <numFmt numFmtId="191" formatCode="General&quot;円/L&quot;"/>
    <numFmt numFmtId="192" formatCode="General\ &quot;円&quot;"/>
    <numFmt numFmtId="193" formatCode="#,##0_);[Red]\(#,##0\)"/>
    <numFmt numFmtId="194" formatCode="#,##0_);[Red]\(#,##0\)\ &quot;円&quot;"/>
    <numFmt numFmtId="195" formatCode="#,##0_)&quot;円&quot;"/>
  </numFmts>
  <fonts count="7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u val="single"/>
      <sz val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 style="medium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hair"/>
      <right style="thin"/>
      <top style="hair"/>
      <bottom style="medium"/>
    </border>
    <border>
      <left style="thin"/>
      <right style="medium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179" fontId="5" fillId="2" borderId="9" xfId="0" applyNumberFormat="1" applyFont="1" applyFill="1" applyBorder="1" applyAlignment="1">
      <alignment vertical="center"/>
    </xf>
    <xf numFmtId="179" fontId="5" fillId="2" borderId="11" xfId="0" applyNumberFormat="1" applyFont="1" applyFill="1" applyBorder="1" applyAlignment="1">
      <alignment vertical="center"/>
    </xf>
    <xf numFmtId="20" fontId="5" fillId="0" borderId="10" xfId="0" applyNumberFormat="1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20" fontId="5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38" fontId="5" fillId="0" borderId="17" xfId="17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vertical="center"/>
    </xf>
    <xf numFmtId="20" fontId="5" fillId="2" borderId="13" xfId="0" applyNumberFormat="1" applyFont="1" applyFill="1" applyBorder="1" applyAlignment="1">
      <alignment vertical="center"/>
    </xf>
    <xf numFmtId="38" fontId="5" fillId="0" borderId="18" xfId="17" applyFont="1" applyFill="1" applyBorder="1" applyAlignment="1">
      <alignment horizontal="right" vertical="center"/>
    </xf>
    <xf numFmtId="179" fontId="5" fillId="0" borderId="19" xfId="0" applyNumberFormat="1" applyFont="1" applyFill="1" applyBorder="1" applyAlignment="1">
      <alignment vertical="center"/>
    </xf>
    <xf numFmtId="20" fontId="5" fillId="0" borderId="19" xfId="0" applyNumberFormat="1" applyFont="1" applyFill="1" applyBorder="1" applyAlignment="1">
      <alignment vertical="center"/>
    </xf>
    <xf numFmtId="177" fontId="5" fillId="0" borderId="20" xfId="17" applyNumberFormat="1" applyFont="1" applyFill="1" applyBorder="1" applyAlignment="1">
      <alignment vertical="center"/>
    </xf>
    <xf numFmtId="20" fontId="5" fillId="0" borderId="2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38" fontId="5" fillId="0" borderId="23" xfId="17" applyFont="1" applyFill="1" applyBorder="1" applyAlignment="1">
      <alignment horizontal="right" vertical="center"/>
    </xf>
    <xf numFmtId="38" fontId="5" fillId="0" borderId="24" xfId="17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 shrinkToFit="1"/>
    </xf>
    <xf numFmtId="177" fontId="5" fillId="0" borderId="26" xfId="0" applyNumberFormat="1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vertical="center"/>
    </xf>
    <xf numFmtId="179" fontId="5" fillId="0" borderId="26" xfId="0" applyNumberFormat="1" applyFont="1" applyFill="1" applyBorder="1" applyAlignment="1">
      <alignment vertical="center"/>
    </xf>
    <xf numFmtId="179" fontId="5" fillId="0" borderId="27" xfId="0" applyNumberFormat="1" applyFont="1" applyFill="1" applyBorder="1" applyAlignment="1">
      <alignment vertical="center"/>
    </xf>
    <xf numFmtId="20" fontId="5" fillId="0" borderId="28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38" fontId="5" fillId="0" borderId="26" xfId="17" applyFont="1" applyFill="1" applyBorder="1" applyAlignment="1">
      <alignment horizontal="right" vertical="center"/>
    </xf>
    <xf numFmtId="38" fontId="5" fillId="0" borderId="30" xfId="17" applyFont="1" applyFill="1" applyBorder="1" applyAlignment="1">
      <alignment horizontal="right" vertical="center"/>
    </xf>
    <xf numFmtId="38" fontId="5" fillId="0" borderId="31" xfId="17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vertical="center"/>
    </xf>
    <xf numFmtId="179" fontId="5" fillId="0" borderId="33" xfId="0" applyNumberFormat="1" applyFont="1" applyFill="1" applyBorder="1" applyAlignment="1">
      <alignment vertical="center"/>
    </xf>
    <xf numFmtId="179" fontId="5" fillId="2" borderId="32" xfId="0" applyNumberFormat="1" applyFont="1" applyFill="1" applyBorder="1" applyAlignment="1">
      <alignment vertical="center"/>
    </xf>
    <xf numFmtId="179" fontId="5" fillId="2" borderId="34" xfId="0" applyNumberFormat="1" applyFont="1" applyFill="1" applyBorder="1" applyAlignment="1">
      <alignment vertical="center"/>
    </xf>
    <xf numFmtId="20" fontId="5" fillId="0" borderId="35" xfId="0" applyNumberFormat="1" applyFont="1" applyFill="1" applyBorder="1" applyAlignment="1">
      <alignment vertical="center"/>
    </xf>
    <xf numFmtId="177" fontId="5" fillId="0" borderId="36" xfId="17" applyNumberFormat="1" applyFont="1" applyFill="1" applyBorder="1" applyAlignment="1">
      <alignment vertical="center"/>
    </xf>
    <xf numFmtId="20" fontId="5" fillId="0" borderId="37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38" fontId="5" fillId="0" borderId="15" xfId="17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38" fontId="5" fillId="0" borderId="17" xfId="17" applyFont="1" applyFill="1" applyBorder="1" applyAlignment="1">
      <alignment vertical="center"/>
    </xf>
    <xf numFmtId="38" fontId="5" fillId="0" borderId="18" xfId="17" applyFont="1" applyFill="1" applyBorder="1" applyAlignment="1">
      <alignment vertical="center"/>
    </xf>
    <xf numFmtId="38" fontId="5" fillId="0" borderId="23" xfId="17" applyFont="1" applyFill="1" applyBorder="1" applyAlignment="1">
      <alignment vertical="center"/>
    </xf>
    <xf numFmtId="38" fontId="5" fillId="0" borderId="24" xfId="17" applyFont="1" applyFill="1" applyBorder="1" applyAlignment="1">
      <alignment vertical="center"/>
    </xf>
    <xf numFmtId="38" fontId="5" fillId="0" borderId="39" xfId="17" applyFont="1" applyFill="1" applyBorder="1" applyAlignment="1">
      <alignment vertical="center"/>
    </xf>
    <xf numFmtId="38" fontId="5" fillId="0" borderId="26" xfId="17" applyFont="1" applyFill="1" applyBorder="1" applyAlignment="1">
      <alignment vertical="center"/>
    </xf>
    <xf numFmtId="38" fontId="5" fillId="0" borderId="0" xfId="17" applyFont="1" applyFill="1" applyAlignment="1">
      <alignment vertical="center" shrinkToFit="1"/>
    </xf>
    <xf numFmtId="20" fontId="5" fillId="0" borderId="0" xfId="0" applyNumberFormat="1" applyFont="1" applyFill="1" applyAlignment="1">
      <alignment vertical="center"/>
    </xf>
    <xf numFmtId="38" fontId="5" fillId="0" borderId="0" xfId="17" applyFont="1" applyFill="1" applyAlignment="1">
      <alignment vertical="center"/>
    </xf>
    <xf numFmtId="20" fontId="5" fillId="0" borderId="0" xfId="0" applyNumberFormat="1" applyFont="1" applyFill="1" applyAlignment="1" quotePrefix="1">
      <alignment vertical="center"/>
    </xf>
    <xf numFmtId="177" fontId="4" fillId="2" borderId="11" xfId="0" applyNumberFormat="1" applyFont="1" applyFill="1" applyBorder="1" applyAlignment="1">
      <alignment vertical="center"/>
    </xf>
    <xf numFmtId="179" fontId="4" fillId="0" borderId="28" xfId="0" applyNumberFormat="1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20" fontId="4" fillId="0" borderId="40" xfId="0" applyNumberFormat="1" applyFont="1" applyFill="1" applyBorder="1" applyAlignment="1">
      <alignment vertical="center"/>
    </xf>
    <xf numFmtId="177" fontId="4" fillId="2" borderId="34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38" fontId="5" fillId="2" borderId="9" xfId="17" applyFont="1" applyFill="1" applyBorder="1" applyAlignment="1">
      <alignment horizontal="right" vertical="center"/>
    </xf>
    <xf numFmtId="38" fontId="5" fillId="2" borderId="41" xfId="17" applyFont="1" applyFill="1" applyBorder="1" applyAlignment="1">
      <alignment horizontal="right" vertical="center"/>
    </xf>
    <xf numFmtId="38" fontId="5" fillId="2" borderId="39" xfId="17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38" fontId="5" fillId="2" borderId="9" xfId="17" applyFont="1" applyFill="1" applyBorder="1" applyAlignment="1">
      <alignment vertical="center"/>
    </xf>
    <xf numFmtId="38" fontId="5" fillId="2" borderId="41" xfId="17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188" fontId="5" fillId="0" borderId="42" xfId="0" applyNumberFormat="1" applyFont="1" applyFill="1" applyBorder="1" applyAlignment="1">
      <alignment vertical="center"/>
    </xf>
    <xf numFmtId="187" fontId="4" fillId="3" borderId="7" xfId="0" applyNumberFormat="1" applyFont="1" applyFill="1" applyBorder="1" applyAlignment="1">
      <alignment horizontal="center" vertical="center"/>
    </xf>
    <xf numFmtId="187" fontId="4" fillId="3" borderId="43" xfId="0" applyNumberFormat="1" applyFont="1" applyFill="1" applyBorder="1" applyAlignment="1">
      <alignment horizontal="center" vertical="center"/>
    </xf>
    <xf numFmtId="186" fontId="4" fillId="3" borderId="0" xfId="0" applyNumberFormat="1" applyFont="1" applyFill="1" applyAlignment="1">
      <alignment vertical="center"/>
    </xf>
    <xf numFmtId="191" fontId="4" fillId="3" borderId="0" xfId="0" applyNumberFormat="1" applyFont="1" applyFill="1" applyAlignment="1">
      <alignment vertical="center"/>
    </xf>
    <xf numFmtId="179" fontId="4" fillId="0" borderId="44" xfId="0" applyNumberFormat="1" applyFont="1" applyFill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7" fontId="4" fillId="0" borderId="46" xfId="0" applyNumberFormat="1" applyFont="1" applyFill="1" applyBorder="1" applyAlignment="1">
      <alignment vertical="center"/>
    </xf>
    <xf numFmtId="177" fontId="5" fillId="0" borderId="47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vertical="center"/>
    </xf>
    <xf numFmtId="177" fontId="4" fillId="0" borderId="49" xfId="0" applyNumberFormat="1" applyFont="1" applyFill="1" applyBorder="1" applyAlignment="1">
      <alignment vertical="center"/>
    </xf>
    <xf numFmtId="38" fontId="5" fillId="0" borderId="0" xfId="17" applyFont="1" applyFill="1" applyAlignment="1">
      <alignment horizontal="center" vertical="center"/>
    </xf>
    <xf numFmtId="38" fontId="0" fillId="0" borderId="0" xfId="17" applyFont="1" applyFill="1" applyAlignment="1">
      <alignment vertical="center"/>
    </xf>
    <xf numFmtId="20" fontId="4" fillId="0" borderId="49" xfId="0" applyNumberFormat="1" applyFont="1" applyFill="1" applyBorder="1" applyAlignment="1">
      <alignment vertical="center"/>
    </xf>
    <xf numFmtId="38" fontId="5" fillId="0" borderId="49" xfId="17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179" fontId="5" fillId="0" borderId="50" xfId="0" applyNumberFormat="1" applyFont="1" applyFill="1" applyBorder="1" applyAlignment="1">
      <alignment vertical="center"/>
    </xf>
    <xf numFmtId="20" fontId="5" fillId="0" borderId="0" xfId="0" applyNumberFormat="1" applyFont="1" applyFill="1" applyAlignment="1">
      <alignment vertical="center"/>
    </xf>
    <xf numFmtId="180" fontId="4" fillId="4" borderId="5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 shrinkToFit="1"/>
    </xf>
    <xf numFmtId="0" fontId="5" fillId="2" borderId="52" xfId="0" applyFont="1" applyFill="1" applyBorder="1" applyAlignment="1">
      <alignment vertical="center" shrinkToFit="1"/>
    </xf>
    <xf numFmtId="0" fontId="5" fillId="2" borderId="53" xfId="0" applyFont="1" applyFill="1" applyBorder="1" applyAlignment="1">
      <alignment vertical="center" shrinkToFit="1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195" fontId="4" fillId="4" borderId="59" xfId="0" applyNumberFormat="1" applyFont="1" applyFill="1" applyBorder="1" applyAlignment="1">
      <alignment horizontal="center" vertical="center"/>
    </xf>
    <xf numFmtId="195" fontId="4" fillId="4" borderId="61" xfId="0" applyNumberFormat="1" applyFont="1" applyFill="1" applyBorder="1" applyAlignment="1">
      <alignment horizontal="center" vertical="center"/>
    </xf>
    <xf numFmtId="195" fontId="4" fillId="4" borderId="60" xfId="0" applyNumberFormat="1" applyFont="1" applyFill="1" applyBorder="1" applyAlignment="1">
      <alignment horizontal="center" vertical="center"/>
    </xf>
    <xf numFmtId="195" fontId="4" fillId="4" borderId="62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47625</xdr:rowOff>
    </xdr:from>
    <xdr:to>
      <xdr:col>0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485900"/>
          <a:ext cx="0" cy="1781175"/>
        </a:xfrm>
        <a:prstGeom prst="downArrow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7286625"/>
          <a:ext cx="0" cy="0"/>
        </a:xfrm>
        <a:prstGeom prst="downArrow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57150</xdr:rowOff>
    </xdr:from>
    <xdr:to>
      <xdr:col>9</xdr:col>
      <xdr:colOff>581025</xdr:colOff>
      <xdr:row>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62600" y="57150"/>
          <a:ext cx="2743200" cy="400050"/>
        </a:xfrm>
        <a:prstGeom prst="wedgeRectCallout">
          <a:avLst>
            <a:gd name="adj1" fmla="val -55050"/>
            <a:gd name="adj2" fmla="val 2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一般道と高速の平均時速を
｢数字のみ｣入力</a:t>
          </a:r>
        </a:p>
      </xdr:txBody>
    </xdr:sp>
    <xdr:clientData/>
  </xdr:twoCellAnchor>
  <xdr:twoCellAnchor>
    <xdr:from>
      <xdr:col>14</xdr:col>
      <xdr:colOff>752475</xdr:colOff>
      <xdr:row>1</xdr:row>
      <xdr:rowOff>57150</xdr:rowOff>
    </xdr:from>
    <xdr:to>
      <xdr:col>19</xdr:col>
      <xdr:colOff>819150</xdr:colOff>
      <xdr:row>3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2277725" y="238125"/>
          <a:ext cx="3400425" cy="400050"/>
        </a:xfrm>
        <a:prstGeom prst="wedgeRectCallout">
          <a:avLst>
            <a:gd name="adj1" fmla="val -71231"/>
            <a:gd name="adj2" fmla="val -2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自分のﾊﾞｲｸの燃費(1Lで走れる距離)と
1L当たりのｶﾞｿﾘﾝ価格を入力</a:t>
          </a:r>
        </a:p>
      </xdr:txBody>
    </xdr:sp>
    <xdr:clientData/>
  </xdr:twoCellAnchor>
  <xdr:twoCellAnchor>
    <xdr:from>
      <xdr:col>3</xdr:col>
      <xdr:colOff>142875</xdr:colOff>
      <xdr:row>1</xdr:row>
      <xdr:rowOff>95250</xdr:rowOff>
    </xdr:from>
    <xdr:to>
      <xdr:col>5</xdr:col>
      <xdr:colOff>200025</xdr:colOff>
      <xdr:row>3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3190875" y="276225"/>
          <a:ext cx="1724025" cy="304800"/>
        </a:xfrm>
        <a:prstGeom prst="wedgeRectCallout">
          <a:avLst>
            <a:gd name="adj1" fmla="val -25861"/>
            <a:gd name="adj2" fmla="val 321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出発時刻のみ入力</a:t>
          </a:r>
        </a:p>
      </xdr:txBody>
    </xdr:sp>
    <xdr:clientData/>
  </xdr:twoCellAnchor>
  <xdr:twoCellAnchor>
    <xdr:from>
      <xdr:col>5</xdr:col>
      <xdr:colOff>447675</xdr:colOff>
      <xdr:row>11</xdr:row>
      <xdr:rowOff>123825</xdr:rowOff>
    </xdr:from>
    <xdr:to>
      <xdr:col>9</xdr:col>
      <xdr:colOff>104775</xdr:colOff>
      <xdr:row>13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5162550" y="2286000"/>
          <a:ext cx="2667000" cy="295275"/>
        </a:xfrm>
        <a:prstGeom prst="wedgeRectCallout">
          <a:avLst>
            <a:gd name="adj1" fmla="val -42745"/>
            <a:gd name="adj2" fmla="val -28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次のﾎﾟｲﾝﾄまでの距離を入力</a:t>
          </a:r>
        </a:p>
      </xdr:txBody>
    </xdr:sp>
    <xdr:clientData/>
  </xdr:twoCellAnchor>
  <xdr:twoCellAnchor>
    <xdr:from>
      <xdr:col>9</xdr:col>
      <xdr:colOff>628650</xdr:colOff>
      <xdr:row>8</xdr:row>
      <xdr:rowOff>123825</xdr:rowOff>
    </xdr:from>
    <xdr:to>
      <xdr:col>12</xdr:col>
      <xdr:colOff>790575</xdr:colOff>
      <xdr:row>9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8353425" y="1743075"/>
          <a:ext cx="1800225" cy="209550"/>
        </a:xfrm>
        <a:prstGeom prst="wedgeRectCallout">
          <a:avLst>
            <a:gd name="adj1" fmla="val -55342"/>
            <a:gd name="adj2" fmla="val 2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休憩時間を入力</a:t>
          </a:r>
        </a:p>
      </xdr:txBody>
    </xdr:sp>
    <xdr:clientData/>
  </xdr:twoCellAnchor>
  <xdr:twoCellAnchor>
    <xdr:from>
      <xdr:col>12</xdr:col>
      <xdr:colOff>76200</xdr:colOff>
      <xdr:row>13</xdr:row>
      <xdr:rowOff>28575</xdr:rowOff>
    </xdr:from>
    <xdr:to>
      <xdr:col>13</xdr:col>
      <xdr:colOff>800100</xdr:colOff>
      <xdr:row>14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9439275" y="2552700"/>
          <a:ext cx="1885950" cy="219075"/>
        </a:xfrm>
        <a:prstGeom prst="wedgeRectCallout">
          <a:avLst>
            <a:gd name="adj1" fmla="val -12893"/>
            <a:gd name="adj2" fmla="val -141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有料道路料金を入力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47625</xdr:rowOff>
    </xdr:from>
    <xdr:to>
      <xdr:col>0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485900"/>
          <a:ext cx="0" cy="1781175"/>
        </a:xfrm>
        <a:prstGeom prst="downArrow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0" y="7943850"/>
          <a:ext cx="0" cy="0"/>
        </a:xfrm>
        <a:prstGeom prst="downArrow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2"/>
  <sheetViews>
    <sheetView showGridLines="0" zoomScale="86" zoomScaleNormal="86" workbookViewId="0" topLeftCell="A1">
      <selection activeCell="F6" sqref="F6"/>
    </sheetView>
  </sheetViews>
  <sheetFormatPr defaultColWidth="8.796875" defaultRowHeight="14.25"/>
  <cols>
    <col min="1" max="1" width="1.203125" style="4" customWidth="1"/>
    <col min="2" max="2" width="23.09765625" style="2" customWidth="1"/>
    <col min="3" max="3" width="7.69921875" style="4" customWidth="1"/>
    <col min="4" max="4" width="7.09765625" style="4" bestFit="1" customWidth="1"/>
    <col min="5" max="5" width="10.3984375" style="4" customWidth="1"/>
    <col min="6" max="7" width="8.69921875" style="4" bestFit="1" customWidth="1"/>
    <col min="8" max="9" width="7.09765625" style="4" bestFit="1" customWidth="1"/>
    <col min="10" max="10" width="7.19921875" style="4" customWidth="1"/>
    <col min="11" max="11" width="8.3984375" style="4" customWidth="1"/>
    <col min="12" max="12" width="1.59765625" style="4" customWidth="1"/>
    <col min="13" max="13" width="12.19921875" style="4" bestFit="1" customWidth="1"/>
    <col min="14" max="14" width="10.5" style="4" bestFit="1" customWidth="1"/>
    <col min="15" max="15" width="9" style="4" customWidth="1"/>
    <col min="16" max="16" width="1.4921875" style="4" customWidth="1"/>
    <col min="17" max="17" width="6.5" style="4" customWidth="1"/>
    <col min="18" max="16384" width="9" style="4" customWidth="1"/>
  </cols>
  <sheetData>
    <row r="1" ht="14.25">
      <c r="C1" s="3" t="s">
        <v>14</v>
      </c>
    </row>
    <row r="2" spans="9:14" ht="14.25">
      <c r="I2" s="130"/>
      <c r="J2" s="130"/>
      <c r="M2" s="1" t="s">
        <v>34</v>
      </c>
      <c r="N2" s="81">
        <v>20</v>
      </c>
    </row>
    <row r="3" spans="2:14" ht="14.25">
      <c r="B3" s="2" t="s">
        <v>15</v>
      </c>
      <c r="I3" s="78"/>
      <c r="J3" s="78"/>
      <c r="M3" s="1" t="s">
        <v>35</v>
      </c>
      <c r="N3" s="82">
        <v>150</v>
      </c>
    </row>
    <row r="4" spans="2:15" ht="18.75" customHeight="1">
      <c r="B4" s="5"/>
      <c r="C4" s="125" t="s">
        <v>0</v>
      </c>
      <c r="D4" s="126"/>
      <c r="E4" s="131" t="s">
        <v>1</v>
      </c>
      <c r="F4" s="132"/>
      <c r="G4" s="126"/>
      <c r="H4" s="127" t="s">
        <v>2</v>
      </c>
      <c r="I4" s="128"/>
      <c r="J4" s="129"/>
      <c r="K4" s="111"/>
      <c r="M4" s="100" t="s">
        <v>29</v>
      </c>
      <c r="N4" s="101"/>
      <c r="O4" s="102"/>
    </row>
    <row r="5" spans="2:15" ht="18.75" customHeight="1">
      <c r="B5" s="6"/>
      <c r="C5" s="114" t="s">
        <v>3</v>
      </c>
      <c r="D5" s="116" t="s">
        <v>4</v>
      </c>
      <c r="E5" s="118" t="s">
        <v>5</v>
      </c>
      <c r="F5" s="7" t="s">
        <v>10</v>
      </c>
      <c r="G5" s="8" t="s">
        <v>6</v>
      </c>
      <c r="H5" s="119" t="s">
        <v>5</v>
      </c>
      <c r="I5" s="121" t="s">
        <v>36</v>
      </c>
      <c r="J5" s="123" t="s">
        <v>7</v>
      </c>
      <c r="K5" s="112"/>
      <c r="M5" s="7" t="s">
        <v>26</v>
      </c>
      <c r="N5" s="103" t="s">
        <v>11</v>
      </c>
      <c r="O5" s="9" t="s">
        <v>27</v>
      </c>
    </row>
    <row r="6" spans="2:15" ht="18.75" customHeight="1" thickBot="1">
      <c r="B6" s="10"/>
      <c r="C6" s="115"/>
      <c r="D6" s="117"/>
      <c r="E6" s="106"/>
      <c r="F6" s="79">
        <v>30</v>
      </c>
      <c r="G6" s="80">
        <v>90</v>
      </c>
      <c r="H6" s="120"/>
      <c r="I6" s="122"/>
      <c r="J6" s="124"/>
      <c r="K6" s="113"/>
      <c r="M6" s="11" t="s">
        <v>25</v>
      </c>
      <c r="N6" s="104"/>
      <c r="O6" s="12" t="s">
        <v>28</v>
      </c>
    </row>
    <row r="7" spans="2:15" ht="14.25">
      <c r="B7" s="97" t="s">
        <v>42</v>
      </c>
      <c r="C7" s="13"/>
      <c r="D7" s="64">
        <v>0.3333333333333333</v>
      </c>
      <c r="E7" s="14">
        <f aca="true" t="shared" si="0" ref="E7:E16">SUM(F7:G7)</f>
        <v>10</v>
      </c>
      <c r="F7" s="15">
        <v>10</v>
      </c>
      <c r="G7" s="16"/>
      <c r="H7" s="17">
        <f aca="true" t="shared" si="1" ref="H7:H16">I7+J7</f>
        <v>0.013888888888888888</v>
      </c>
      <c r="I7" s="18">
        <f aca="true" t="shared" si="2" ref="I7:I16">(F7/$F$6)/24+(G7/$G$6)/24</f>
        <v>0.013888888888888888</v>
      </c>
      <c r="J7" s="19"/>
      <c r="K7" s="20"/>
      <c r="M7" s="21"/>
      <c r="N7" s="22"/>
      <c r="O7" s="23"/>
    </row>
    <row r="8" spans="2:15" ht="14.25">
      <c r="B8" s="97" t="s">
        <v>18</v>
      </c>
      <c r="C8" s="13">
        <f aca="true" t="shared" si="3" ref="C8:C17">D7+I7</f>
        <v>0.3472222222222222</v>
      </c>
      <c r="D8" s="24">
        <f aca="true" t="shared" si="4" ref="D8:D16">C8+J8</f>
        <v>0.3680555555555555</v>
      </c>
      <c r="E8" s="14">
        <f t="shared" si="0"/>
        <v>15</v>
      </c>
      <c r="F8" s="15">
        <v>15</v>
      </c>
      <c r="G8" s="16"/>
      <c r="H8" s="17">
        <f t="shared" si="1"/>
        <v>0.041666666666666664</v>
      </c>
      <c r="I8" s="18">
        <f t="shared" si="2"/>
        <v>0.020833333333333332</v>
      </c>
      <c r="J8" s="25">
        <v>0.020833333333333332</v>
      </c>
      <c r="K8" s="76" t="s">
        <v>31</v>
      </c>
      <c r="M8" s="70"/>
      <c r="N8" s="26"/>
      <c r="O8" s="71"/>
    </row>
    <row r="9" spans="2:15" ht="14.25">
      <c r="B9" s="97" t="s">
        <v>19</v>
      </c>
      <c r="C9" s="13">
        <f t="shared" si="3"/>
        <v>0.38888888888888884</v>
      </c>
      <c r="D9" s="24">
        <f t="shared" si="4"/>
        <v>0.38888888888888884</v>
      </c>
      <c r="E9" s="14">
        <f t="shared" si="0"/>
        <v>30</v>
      </c>
      <c r="F9" s="15"/>
      <c r="G9" s="16">
        <v>30</v>
      </c>
      <c r="H9" s="17">
        <f t="shared" si="1"/>
        <v>0.013888888888888888</v>
      </c>
      <c r="I9" s="18">
        <f t="shared" si="2"/>
        <v>0.013888888888888888</v>
      </c>
      <c r="J9" s="25"/>
      <c r="K9" s="76"/>
      <c r="M9" s="70"/>
      <c r="N9" s="26"/>
      <c r="O9" s="71"/>
    </row>
    <row r="10" spans="2:15" ht="14.25">
      <c r="B10" s="97" t="s">
        <v>45</v>
      </c>
      <c r="C10" s="13">
        <f t="shared" si="3"/>
        <v>0.40277777777777773</v>
      </c>
      <c r="D10" s="24">
        <f t="shared" si="4"/>
        <v>0.40277777777777773</v>
      </c>
      <c r="E10" s="14">
        <f t="shared" si="0"/>
        <v>40</v>
      </c>
      <c r="F10" s="15"/>
      <c r="G10" s="16">
        <v>40</v>
      </c>
      <c r="H10" s="17">
        <f t="shared" si="1"/>
        <v>0.018518518518518517</v>
      </c>
      <c r="I10" s="18">
        <f t="shared" si="2"/>
        <v>0.018518518518518517</v>
      </c>
      <c r="J10" s="25"/>
      <c r="K10" s="76"/>
      <c r="M10" s="70"/>
      <c r="N10" s="26"/>
      <c r="O10" s="71"/>
    </row>
    <row r="11" spans="2:15" ht="14.25">
      <c r="B11" s="97" t="s">
        <v>46</v>
      </c>
      <c r="C11" s="13">
        <f t="shared" si="3"/>
        <v>0.4212962962962963</v>
      </c>
      <c r="D11" s="24">
        <f t="shared" si="4"/>
        <v>0.4351851851851852</v>
      </c>
      <c r="E11" s="14">
        <f t="shared" si="0"/>
        <v>30</v>
      </c>
      <c r="F11" s="15"/>
      <c r="G11" s="16">
        <v>30</v>
      </c>
      <c r="H11" s="17">
        <f t="shared" si="1"/>
        <v>0.027777777777777776</v>
      </c>
      <c r="I11" s="18">
        <f t="shared" si="2"/>
        <v>0.013888888888888888</v>
      </c>
      <c r="J11" s="25">
        <v>0.013888888888888888</v>
      </c>
      <c r="K11" s="76" t="s">
        <v>9</v>
      </c>
      <c r="M11" s="70"/>
      <c r="N11" s="26"/>
      <c r="O11" s="71"/>
    </row>
    <row r="12" spans="2:15" ht="14.25">
      <c r="B12" s="97" t="s">
        <v>22</v>
      </c>
      <c r="C12" s="13">
        <f t="shared" si="3"/>
        <v>0.44907407407407407</v>
      </c>
      <c r="D12" s="24">
        <f t="shared" si="4"/>
        <v>0.44907407407407407</v>
      </c>
      <c r="E12" s="14">
        <f t="shared" si="0"/>
        <v>30</v>
      </c>
      <c r="F12" s="15">
        <v>30</v>
      </c>
      <c r="G12" s="16"/>
      <c r="H12" s="17">
        <f t="shared" si="1"/>
        <v>0.041666666666666664</v>
      </c>
      <c r="I12" s="18">
        <f t="shared" si="2"/>
        <v>0.041666666666666664</v>
      </c>
      <c r="J12" s="25"/>
      <c r="K12" s="76"/>
      <c r="M12" s="70">
        <v>1500</v>
      </c>
      <c r="N12" s="26"/>
      <c r="O12" s="71"/>
    </row>
    <row r="13" spans="2:15" ht="14.25">
      <c r="B13" s="97" t="s">
        <v>24</v>
      </c>
      <c r="C13" s="13">
        <f t="shared" si="3"/>
        <v>0.49074074074074076</v>
      </c>
      <c r="D13" s="24">
        <f t="shared" si="4"/>
        <v>0.5324074074074074</v>
      </c>
      <c r="E13" s="14">
        <f t="shared" si="0"/>
        <v>35</v>
      </c>
      <c r="F13" s="15">
        <v>35</v>
      </c>
      <c r="G13" s="16"/>
      <c r="H13" s="17">
        <f t="shared" si="1"/>
        <v>0.09027777777777778</v>
      </c>
      <c r="I13" s="18">
        <f t="shared" si="2"/>
        <v>0.04861111111111111</v>
      </c>
      <c r="J13" s="25">
        <v>0.041666666666666664</v>
      </c>
      <c r="K13" s="76" t="s">
        <v>8</v>
      </c>
      <c r="M13" s="70"/>
      <c r="N13" s="26"/>
      <c r="O13" s="71">
        <v>2000</v>
      </c>
    </row>
    <row r="14" spans="2:15" ht="14.25">
      <c r="B14" s="97" t="s">
        <v>23</v>
      </c>
      <c r="C14" s="13">
        <f t="shared" si="3"/>
        <v>0.5810185185185186</v>
      </c>
      <c r="D14" s="24">
        <f t="shared" si="4"/>
        <v>0.601851851851852</v>
      </c>
      <c r="E14" s="14">
        <f t="shared" si="0"/>
        <v>20</v>
      </c>
      <c r="F14" s="15">
        <v>20</v>
      </c>
      <c r="G14" s="16"/>
      <c r="H14" s="17">
        <f t="shared" si="1"/>
        <v>0.048611111111111105</v>
      </c>
      <c r="I14" s="18">
        <f t="shared" si="2"/>
        <v>0.027777777777777776</v>
      </c>
      <c r="J14" s="25">
        <v>0.020833333333333332</v>
      </c>
      <c r="K14" s="76" t="s">
        <v>12</v>
      </c>
      <c r="M14" s="70"/>
      <c r="N14" s="26"/>
      <c r="O14" s="71"/>
    </row>
    <row r="15" spans="2:15" ht="14.25">
      <c r="B15" s="97" t="s">
        <v>38</v>
      </c>
      <c r="C15" s="13">
        <f t="shared" si="3"/>
        <v>0.6296296296296298</v>
      </c>
      <c r="D15" s="24">
        <f t="shared" si="4"/>
        <v>0.6574074074074076</v>
      </c>
      <c r="E15" s="14">
        <f t="shared" si="0"/>
        <v>15</v>
      </c>
      <c r="F15" s="15">
        <v>15</v>
      </c>
      <c r="G15" s="16"/>
      <c r="H15" s="17">
        <f t="shared" si="1"/>
        <v>0.048611111111111105</v>
      </c>
      <c r="I15" s="18">
        <f t="shared" si="2"/>
        <v>0.020833333333333332</v>
      </c>
      <c r="J15" s="25">
        <v>0.027777777777777776</v>
      </c>
      <c r="K15" s="76" t="s">
        <v>39</v>
      </c>
      <c r="M15" s="70"/>
      <c r="N15" s="26"/>
      <c r="O15" s="71"/>
    </row>
    <row r="16" spans="2:15" ht="15" thickBot="1">
      <c r="B16" s="97" t="s">
        <v>37</v>
      </c>
      <c r="C16" s="87">
        <f t="shared" si="3"/>
        <v>0.6782407407407409</v>
      </c>
      <c r="D16" s="24">
        <f t="shared" si="4"/>
        <v>0.6921296296296298</v>
      </c>
      <c r="E16" s="14">
        <f t="shared" si="0"/>
        <v>20</v>
      </c>
      <c r="F16" s="15">
        <v>20</v>
      </c>
      <c r="G16" s="16"/>
      <c r="H16" s="17">
        <f t="shared" si="1"/>
        <v>0.041666666666666664</v>
      </c>
      <c r="I16" s="18">
        <f t="shared" si="2"/>
        <v>0.027777777777777776</v>
      </c>
      <c r="J16" s="25">
        <v>0.013888888888888888</v>
      </c>
      <c r="K16" s="76" t="s">
        <v>12</v>
      </c>
      <c r="M16" s="70"/>
      <c r="N16" s="26"/>
      <c r="O16" s="71"/>
    </row>
    <row r="17" spans="2:15" ht="15" thickBot="1">
      <c r="B17" s="98" t="s">
        <v>17</v>
      </c>
      <c r="C17" s="88">
        <f t="shared" si="3"/>
        <v>0.7199074074074076</v>
      </c>
      <c r="D17" s="86"/>
      <c r="E17" s="27"/>
      <c r="F17" s="93"/>
      <c r="G17" s="94"/>
      <c r="H17" s="28"/>
      <c r="I17" s="29"/>
      <c r="J17" s="30"/>
      <c r="K17" s="77" t="s">
        <v>30</v>
      </c>
      <c r="M17" s="32"/>
      <c r="N17" s="33"/>
      <c r="O17" s="72">
        <v>12000</v>
      </c>
    </row>
    <row r="18" spans="2:15" ht="21.75" customHeight="1">
      <c r="B18" s="34"/>
      <c r="C18" s="35"/>
      <c r="D18" s="36"/>
      <c r="E18" s="65">
        <f aca="true" t="shared" si="5" ref="E18:J18">SUM(E7:E17)</f>
        <v>245</v>
      </c>
      <c r="F18" s="37">
        <f t="shared" si="5"/>
        <v>145</v>
      </c>
      <c r="G18" s="38">
        <f t="shared" si="5"/>
        <v>100</v>
      </c>
      <c r="H18" s="39">
        <f t="shared" si="5"/>
        <v>0.38657407407407407</v>
      </c>
      <c r="I18" s="66">
        <f t="shared" si="5"/>
        <v>0.24768518518518517</v>
      </c>
      <c r="J18" s="67">
        <f t="shared" si="5"/>
        <v>0.1388888888888889</v>
      </c>
      <c r="K18" s="40"/>
      <c r="M18" s="41">
        <f>SUM(M7:M17)</f>
        <v>1500</v>
      </c>
      <c r="N18" s="42">
        <f>E18/$N$2*$N$3</f>
        <v>1837.5</v>
      </c>
      <c r="O18" s="43">
        <f>SUM(O7:O17)</f>
        <v>14000</v>
      </c>
    </row>
    <row r="20" ht="14.25">
      <c r="B20" s="2" t="s">
        <v>16</v>
      </c>
    </row>
    <row r="21" spans="2:15" ht="18.75" customHeight="1">
      <c r="B21" s="5"/>
      <c r="C21" s="125" t="s">
        <v>0</v>
      </c>
      <c r="D21" s="126"/>
      <c r="E21" s="131" t="s">
        <v>1</v>
      </c>
      <c r="F21" s="132"/>
      <c r="G21" s="126"/>
      <c r="H21" s="127" t="s">
        <v>2</v>
      </c>
      <c r="I21" s="128"/>
      <c r="J21" s="129"/>
      <c r="K21" s="111"/>
      <c r="M21" s="100" t="s">
        <v>29</v>
      </c>
      <c r="N21" s="101"/>
      <c r="O21" s="102"/>
    </row>
    <row r="22" spans="2:15" ht="18.75" customHeight="1">
      <c r="B22" s="6"/>
      <c r="C22" s="114" t="s">
        <v>3</v>
      </c>
      <c r="D22" s="116" t="s">
        <v>4</v>
      </c>
      <c r="E22" s="118" t="s">
        <v>5</v>
      </c>
      <c r="F22" s="7" t="s">
        <v>10</v>
      </c>
      <c r="G22" s="8" t="s">
        <v>6</v>
      </c>
      <c r="H22" s="119" t="s">
        <v>5</v>
      </c>
      <c r="I22" s="121" t="s">
        <v>36</v>
      </c>
      <c r="J22" s="123" t="s">
        <v>7</v>
      </c>
      <c r="K22" s="112"/>
      <c r="M22" s="7" t="s">
        <v>26</v>
      </c>
      <c r="N22" s="103" t="s">
        <v>11</v>
      </c>
      <c r="O22" s="9" t="s">
        <v>27</v>
      </c>
    </row>
    <row r="23" spans="2:15" ht="18.75" customHeight="1" thickBot="1">
      <c r="B23" s="10"/>
      <c r="C23" s="115"/>
      <c r="D23" s="117"/>
      <c r="E23" s="106"/>
      <c r="F23" s="79">
        <v>30</v>
      </c>
      <c r="G23" s="80">
        <v>90</v>
      </c>
      <c r="H23" s="120"/>
      <c r="I23" s="122"/>
      <c r="J23" s="124"/>
      <c r="K23" s="113"/>
      <c r="M23" s="11" t="s">
        <v>25</v>
      </c>
      <c r="N23" s="104"/>
      <c r="O23" s="12" t="s">
        <v>28</v>
      </c>
    </row>
    <row r="24" spans="2:15" ht="14.25">
      <c r="B24" s="99" t="s">
        <v>17</v>
      </c>
      <c r="C24" s="44"/>
      <c r="D24" s="68">
        <v>0.375</v>
      </c>
      <c r="E24" s="45">
        <f aca="true" t="shared" si="6" ref="E24:E34">SUM(F24:G24)</f>
        <v>5.5</v>
      </c>
      <c r="F24" s="46">
        <v>5.5</v>
      </c>
      <c r="G24" s="47"/>
      <c r="H24" s="48">
        <f aca="true" t="shared" si="7" ref="H24:H34">I24+J24</f>
        <v>0.007638888888888889</v>
      </c>
      <c r="I24" s="49">
        <f aca="true" t="shared" si="8" ref="I24:I34">(F24/$F$23)/24+(G24/$G$23)/24</f>
        <v>0.007638888888888889</v>
      </c>
      <c r="J24" s="50"/>
      <c r="K24" s="51"/>
      <c r="M24" s="52"/>
      <c r="N24" s="53"/>
      <c r="O24" s="54"/>
    </row>
    <row r="25" spans="2:15" ht="14.25">
      <c r="B25" s="97" t="s">
        <v>47</v>
      </c>
      <c r="C25" s="13">
        <f aca="true" t="shared" si="9" ref="C25:C35">D24+I24</f>
        <v>0.38263888888888886</v>
      </c>
      <c r="D25" s="24">
        <f aca="true" t="shared" si="10" ref="D25:D34">C25+J25</f>
        <v>0.3895833333333333</v>
      </c>
      <c r="E25" s="14">
        <f t="shared" si="6"/>
        <v>15</v>
      </c>
      <c r="F25" s="15">
        <v>15</v>
      </c>
      <c r="G25" s="16"/>
      <c r="H25" s="17">
        <f t="shared" si="7"/>
        <v>0.027777777777777776</v>
      </c>
      <c r="I25" s="18">
        <f t="shared" si="8"/>
        <v>0.020833333333333332</v>
      </c>
      <c r="J25" s="25">
        <v>0.006944444444444444</v>
      </c>
      <c r="K25" s="69" t="s">
        <v>9</v>
      </c>
      <c r="M25" s="73"/>
      <c r="N25" s="55"/>
      <c r="O25" s="75"/>
    </row>
    <row r="26" spans="2:15" ht="14.25">
      <c r="B26" s="97" t="s">
        <v>48</v>
      </c>
      <c r="C26" s="13">
        <f t="shared" si="9"/>
        <v>0.4104166666666666</v>
      </c>
      <c r="D26" s="24">
        <f t="shared" si="10"/>
        <v>0.4312499999999999</v>
      </c>
      <c r="E26" s="14">
        <f t="shared" si="6"/>
        <v>20</v>
      </c>
      <c r="F26" s="15">
        <v>20</v>
      </c>
      <c r="G26" s="16"/>
      <c r="H26" s="17">
        <f t="shared" si="7"/>
        <v>0.048611111111111105</v>
      </c>
      <c r="I26" s="18">
        <f t="shared" si="8"/>
        <v>0.027777777777777776</v>
      </c>
      <c r="J26" s="25">
        <v>0.020833333333333332</v>
      </c>
      <c r="K26" s="69" t="s">
        <v>12</v>
      </c>
      <c r="M26" s="73"/>
      <c r="N26" s="55"/>
      <c r="O26" s="75"/>
    </row>
    <row r="27" spans="2:15" ht="14.25">
      <c r="B27" s="97" t="s">
        <v>37</v>
      </c>
      <c r="C27" s="13">
        <f t="shared" si="9"/>
        <v>0.4590277777777777</v>
      </c>
      <c r="D27" s="24">
        <f t="shared" si="10"/>
        <v>0.479861111111111</v>
      </c>
      <c r="E27" s="14">
        <f t="shared" si="6"/>
        <v>30</v>
      </c>
      <c r="F27" s="15">
        <v>30</v>
      </c>
      <c r="G27" s="16"/>
      <c r="H27" s="17">
        <f t="shared" si="7"/>
        <v>0.0625</v>
      </c>
      <c r="I27" s="18">
        <f t="shared" si="8"/>
        <v>0.041666666666666664</v>
      </c>
      <c r="J27" s="25">
        <v>0.020833333333333332</v>
      </c>
      <c r="K27" s="69" t="s">
        <v>12</v>
      </c>
      <c r="M27" s="73"/>
      <c r="N27" s="55"/>
      <c r="O27" s="75"/>
    </row>
    <row r="28" spans="2:15" ht="14.25">
      <c r="B28" s="97" t="s">
        <v>24</v>
      </c>
      <c r="C28" s="13">
        <f t="shared" si="9"/>
        <v>0.5215277777777777</v>
      </c>
      <c r="D28" s="24">
        <f t="shared" si="10"/>
        <v>0.5631944444444443</v>
      </c>
      <c r="E28" s="14">
        <f t="shared" si="6"/>
        <v>10</v>
      </c>
      <c r="F28" s="15">
        <v>10</v>
      </c>
      <c r="G28" s="16"/>
      <c r="H28" s="17">
        <f t="shared" si="7"/>
        <v>0.05555555555555555</v>
      </c>
      <c r="I28" s="18">
        <f t="shared" si="8"/>
        <v>0.013888888888888888</v>
      </c>
      <c r="J28" s="25">
        <v>0.041666666666666664</v>
      </c>
      <c r="K28" s="69" t="s">
        <v>8</v>
      </c>
      <c r="M28" s="74"/>
      <c r="N28" s="55"/>
      <c r="O28" s="75">
        <v>1500</v>
      </c>
    </row>
    <row r="29" spans="2:15" ht="14.25">
      <c r="B29" s="97" t="s">
        <v>49</v>
      </c>
      <c r="C29" s="13">
        <f t="shared" si="9"/>
        <v>0.5770833333333332</v>
      </c>
      <c r="D29" s="24">
        <f t="shared" si="10"/>
        <v>0.5770833333333332</v>
      </c>
      <c r="E29" s="14">
        <f t="shared" si="6"/>
        <v>4</v>
      </c>
      <c r="F29" s="15">
        <v>4</v>
      </c>
      <c r="G29" s="16"/>
      <c r="H29" s="17">
        <f t="shared" si="7"/>
        <v>0.005555555555555556</v>
      </c>
      <c r="I29" s="18">
        <f t="shared" si="8"/>
        <v>0.005555555555555556</v>
      </c>
      <c r="J29" s="25"/>
      <c r="K29" s="69"/>
      <c r="M29" s="74"/>
      <c r="N29" s="55"/>
      <c r="O29" s="75"/>
    </row>
    <row r="30" spans="2:15" ht="14.25">
      <c r="B30" s="97" t="s">
        <v>19</v>
      </c>
      <c r="C30" s="13">
        <f t="shared" si="9"/>
        <v>0.5826388888888887</v>
      </c>
      <c r="D30" s="24">
        <f t="shared" si="10"/>
        <v>0.5826388888888887</v>
      </c>
      <c r="E30" s="14">
        <f t="shared" si="6"/>
        <v>30</v>
      </c>
      <c r="F30" s="15"/>
      <c r="G30" s="16">
        <v>30</v>
      </c>
      <c r="H30" s="17">
        <f t="shared" si="7"/>
        <v>0.013888888888888888</v>
      </c>
      <c r="I30" s="18">
        <f t="shared" si="8"/>
        <v>0.013888888888888888</v>
      </c>
      <c r="J30" s="25"/>
      <c r="K30" s="69"/>
      <c r="M30" s="74"/>
      <c r="N30" s="55"/>
      <c r="O30" s="75"/>
    </row>
    <row r="31" spans="2:15" ht="14.25">
      <c r="B31" s="97" t="s">
        <v>20</v>
      </c>
      <c r="C31" s="13">
        <f t="shared" si="9"/>
        <v>0.5965277777777775</v>
      </c>
      <c r="D31" s="24">
        <f t="shared" si="10"/>
        <v>0.6173611111111109</v>
      </c>
      <c r="E31" s="14">
        <f t="shared" si="6"/>
        <v>25</v>
      </c>
      <c r="F31" s="15"/>
      <c r="G31" s="16">
        <v>25</v>
      </c>
      <c r="H31" s="17">
        <f t="shared" si="7"/>
        <v>0.032407407407407406</v>
      </c>
      <c r="I31" s="18">
        <f t="shared" si="8"/>
        <v>0.011574074074074075</v>
      </c>
      <c r="J31" s="25">
        <v>0.020833333333333332</v>
      </c>
      <c r="K31" s="69" t="s">
        <v>9</v>
      </c>
      <c r="M31" s="74"/>
      <c r="N31" s="55"/>
      <c r="O31" s="75"/>
    </row>
    <row r="32" spans="2:15" ht="14.25">
      <c r="B32" s="97" t="s">
        <v>21</v>
      </c>
      <c r="C32" s="13">
        <f t="shared" si="9"/>
        <v>0.628935185185185</v>
      </c>
      <c r="D32" s="24">
        <f t="shared" si="10"/>
        <v>0.6428240740740738</v>
      </c>
      <c r="E32" s="14">
        <f t="shared" si="6"/>
        <v>40</v>
      </c>
      <c r="F32" s="15"/>
      <c r="G32" s="16">
        <v>40</v>
      </c>
      <c r="H32" s="17">
        <f t="shared" si="7"/>
        <v>0.032407407407407406</v>
      </c>
      <c r="I32" s="18">
        <f t="shared" si="8"/>
        <v>0.018518518518518517</v>
      </c>
      <c r="J32" s="25">
        <v>0.013888888888888888</v>
      </c>
      <c r="K32" s="69" t="s">
        <v>9</v>
      </c>
      <c r="M32" s="74"/>
      <c r="N32" s="55"/>
      <c r="O32" s="75"/>
    </row>
    <row r="33" spans="2:15" ht="14.25">
      <c r="B33" s="97" t="s">
        <v>22</v>
      </c>
      <c r="C33" s="13">
        <f t="shared" si="9"/>
        <v>0.6613425925925923</v>
      </c>
      <c r="D33" s="24">
        <f t="shared" si="10"/>
        <v>0.6613425925925923</v>
      </c>
      <c r="E33" s="14">
        <f t="shared" si="6"/>
        <v>15</v>
      </c>
      <c r="F33" s="15">
        <v>15</v>
      </c>
      <c r="G33" s="16"/>
      <c r="H33" s="17">
        <f t="shared" si="7"/>
        <v>0.020833333333333332</v>
      </c>
      <c r="I33" s="18">
        <f t="shared" si="8"/>
        <v>0.020833333333333332</v>
      </c>
      <c r="J33" s="25"/>
      <c r="K33" s="69"/>
      <c r="M33" s="74">
        <v>2000</v>
      </c>
      <c r="N33" s="55"/>
      <c r="O33" s="75"/>
    </row>
    <row r="34" spans="2:15" ht="15" thickBot="1">
      <c r="B34" s="97" t="s">
        <v>50</v>
      </c>
      <c r="C34" s="13">
        <f t="shared" si="9"/>
        <v>0.6821759259259257</v>
      </c>
      <c r="D34" s="24">
        <f t="shared" si="10"/>
        <v>0.6960648148148145</v>
      </c>
      <c r="E34" s="14">
        <f t="shared" si="6"/>
        <v>10</v>
      </c>
      <c r="F34" s="15">
        <v>10</v>
      </c>
      <c r="G34" s="16"/>
      <c r="H34" s="17">
        <f t="shared" si="7"/>
        <v>0.027777777777777776</v>
      </c>
      <c r="I34" s="18">
        <f t="shared" si="8"/>
        <v>0.013888888888888888</v>
      </c>
      <c r="J34" s="25">
        <v>0.013888888888888888</v>
      </c>
      <c r="K34" s="69" t="s">
        <v>51</v>
      </c>
      <c r="M34" s="74"/>
      <c r="N34" s="55"/>
      <c r="O34" s="75"/>
    </row>
    <row r="35" spans="2:15" ht="15" thickBot="1">
      <c r="B35" s="98" t="s">
        <v>41</v>
      </c>
      <c r="C35" s="88">
        <f t="shared" si="9"/>
        <v>0.7099537037037034</v>
      </c>
      <c r="D35" s="86"/>
      <c r="E35" s="27"/>
      <c r="F35" s="93"/>
      <c r="G35" s="94"/>
      <c r="H35" s="28"/>
      <c r="I35" s="29"/>
      <c r="J35" s="30"/>
      <c r="K35" s="31"/>
      <c r="M35" s="56"/>
      <c r="N35" s="57"/>
      <c r="O35" s="58"/>
    </row>
    <row r="36" spans="2:15" ht="23.25" customHeight="1">
      <c r="B36" s="34"/>
      <c r="C36" s="35"/>
      <c r="D36" s="36"/>
      <c r="E36" s="65">
        <f aca="true" t="shared" si="11" ref="E36:J36">SUM(E24:E35)</f>
        <v>204.5</v>
      </c>
      <c r="F36" s="37">
        <f t="shared" si="11"/>
        <v>109.5</v>
      </c>
      <c r="G36" s="38">
        <f t="shared" si="11"/>
        <v>95</v>
      </c>
      <c r="H36" s="39">
        <f t="shared" si="11"/>
        <v>0.33495370370370364</v>
      </c>
      <c r="I36" s="66">
        <f t="shared" si="11"/>
        <v>0.1960648148148148</v>
      </c>
      <c r="J36" s="67">
        <f t="shared" si="11"/>
        <v>0.13888888888888887</v>
      </c>
      <c r="K36" s="40"/>
      <c r="M36" s="59">
        <f>SUM(M24:M35)</f>
        <v>2000</v>
      </c>
      <c r="N36" s="42">
        <f>E36/$N$2*$N$3</f>
        <v>1533.75</v>
      </c>
      <c r="O36" s="43">
        <f>SUM(O24:O35)</f>
        <v>1500</v>
      </c>
    </row>
    <row r="37" spans="2:15" ht="14.25">
      <c r="B37" s="60"/>
      <c r="C37" s="61"/>
      <c r="G37" s="62"/>
      <c r="H37" s="61"/>
      <c r="I37" s="61"/>
      <c r="J37" s="63"/>
      <c r="M37" s="62"/>
      <c r="N37" s="62"/>
      <c r="O37" s="62"/>
    </row>
    <row r="38" spans="2:15" ht="15" thickBot="1">
      <c r="B38" s="60"/>
      <c r="C38" s="61"/>
      <c r="E38" s="4" t="s">
        <v>32</v>
      </c>
      <c r="G38" s="62"/>
      <c r="H38" s="61"/>
      <c r="I38" s="95" t="s">
        <v>40</v>
      </c>
      <c r="J38" s="90" t="s">
        <v>44</v>
      </c>
      <c r="M38" s="89" t="s">
        <v>43</v>
      </c>
      <c r="N38" s="89" t="s">
        <v>11</v>
      </c>
      <c r="O38" s="89" t="s">
        <v>33</v>
      </c>
    </row>
    <row r="39" spans="5:15" ht="22.5" customHeight="1" thickBot="1">
      <c r="E39" s="96">
        <f>F39+G39</f>
        <v>449.5</v>
      </c>
      <c r="F39" s="83">
        <f>F18+F36</f>
        <v>254.5</v>
      </c>
      <c r="G39" s="84">
        <f>G18+G36</f>
        <v>195</v>
      </c>
      <c r="I39" s="85">
        <f>I18+I36</f>
        <v>0.44375</v>
      </c>
      <c r="J39" s="91">
        <f>J18+J36</f>
        <v>0.2777777777777778</v>
      </c>
      <c r="M39" s="92">
        <f>M18+M36</f>
        <v>3500</v>
      </c>
      <c r="N39" s="92">
        <f>N18+N36</f>
        <v>3371.25</v>
      </c>
      <c r="O39" s="92">
        <f>O18+O36</f>
        <v>15500</v>
      </c>
    </row>
    <row r="40" ht="15" thickBot="1"/>
    <row r="41" spans="13:15" ht="14.25">
      <c r="M41" s="105" t="s">
        <v>13</v>
      </c>
      <c r="N41" s="107">
        <f>M18+N18+O18+M36+N36+O36</f>
        <v>22371.25</v>
      </c>
      <c r="O41" s="108"/>
    </row>
    <row r="42" spans="13:15" ht="10.5" customHeight="1" thickBot="1">
      <c r="M42" s="106"/>
      <c r="N42" s="109"/>
      <c r="O42" s="110"/>
    </row>
  </sheetData>
  <mergeCells count="27">
    <mergeCell ref="I2:J2"/>
    <mergeCell ref="C21:D21"/>
    <mergeCell ref="E21:G21"/>
    <mergeCell ref="E4:G4"/>
    <mergeCell ref="H4:J4"/>
    <mergeCell ref="K21:K23"/>
    <mergeCell ref="C22:C23"/>
    <mergeCell ref="D22:D23"/>
    <mergeCell ref="E22:E23"/>
    <mergeCell ref="H22:H23"/>
    <mergeCell ref="I22:I23"/>
    <mergeCell ref="J22:J23"/>
    <mergeCell ref="H21:J21"/>
    <mergeCell ref="M41:M42"/>
    <mergeCell ref="N41:O42"/>
    <mergeCell ref="K4:K6"/>
    <mergeCell ref="C5:C6"/>
    <mergeCell ref="D5:D6"/>
    <mergeCell ref="E5:E6"/>
    <mergeCell ref="H5:H6"/>
    <mergeCell ref="I5:I6"/>
    <mergeCell ref="J5:J6"/>
    <mergeCell ref="C4:D4"/>
    <mergeCell ref="M4:O4"/>
    <mergeCell ref="N5:N6"/>
    <mergeCell ref="M21:O21"/>
    <mergeCell ref="N22:N23"/>
  </mergeCells>
  <printOptions horizontalCentered="1" verticalCentered="1"/>
  <pageMargins left="0.1968503937007874" right="0.1968503937007874" top="0.1968503937007874" bottom="0.1968503937007874" header="0.1968503937007874" footer="0.2755905511811024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2"/>
  <sheetViews>
    <sheetView showGridLines="0" tabSelected="1" zoomScale="86" zoomScaleNormal="86" workbookViewId="0" topLeftCell="A1">
      <selection activeCell="T23" sqref="T23"/>
    </sheetView>
  </sheetViews>
  <sheetFormatPr defaultColWidth="8.796875" defaultRowHeight="14.25"/>
  <cols>
    <col min="1" max="1" width="1.203125" style="4" customWidth="1"/>
    <col min="2" max="2" width="23.09765625" style="2" customWidth="1"/>
    <col min="3" max="3" width="7.69921875" style="4" customWidth="1"/>
    <col min="4" max="4" width="7.09765625" style="4" bestFit="1" customWidth="1"/>
    <col min="5" max="5" width="10.3984375" style="4" customWidth="1"/>
    <col min="6" max="7" width="8.69921875" style="4" bestFit="1" customWidth="1"/>
    <col min="8" max="9" width="7.09765625" style="4" bestFit="1" customWidth="1"/>
    <col min="10" max="10" width="7.19921875" style="4" customWidth="1"/>
    <col min="11" max="11" width="8.3984375" style="4" customWidth="1"/>
    <col min="12" max="12" width="1.59765625" style="4" customWidth="1"/>
    <col min="13" max="13" width="12.19921875" style="4" bestFit="1" customWidth="1"/>
    <col min="14" max="14" width="10.5" style="4" bestFit="1" customWidth="1"/>
    <col min="15" max="15" width="9" style="4" customWidth="1"/>
    <col min="16" max="16" width="2.19921875" style="4" customWidth="1"/>
    <col min="17" max="17" width="6.5" style="4" customWidth="1"/>
    <col min="18" max="16384" width="9" style="4" customWidth="1"/>
  </cols>
  <sheetData>
    <row r="1" ht="14.25">
      <c r="C1" s="3" t="s">
        <v>14</v>
      </c>
    </row>
    <row r="2" spans="9:14" ht="14.25">
      <c r="I2" s="130"/>
      <c r="J2" s="130"/>
      <c r="M2" s="1" t="s">
        <v>34</v>
      </c>
      <c r="N2" s="81">
        <v>20</v>
      </c>
    </row>
    <row r="3" spans="2:14" ht="14.25">
      <c r="B3" s="2" t="s">
        <v>15</v>
      </c>
      <c r="I3" s="78"/>
      <c r="J3" s="78"/>
      <c r="M3" s="1" t="s">
        <v>35</v>
      </c>
      <c r="N3" s="82">
        <v>160</v>
      </c>
    </row>
    <row r="4" spans="2:15" ht="18.75" customHeight="1">
      <c r="B4" s="5"/>
      <c r="C4" s="125" t="s">
        <v>0</v>
      </c>
      <c r="D4" s="126"/>
      <c r="E4" s="131" t="s">
        <v>1</v>
      </c>
      <c r="F4" s="132"/>
      <c r="G4" s="126"/>
      <c r="H4" s="127" t="s">
        <v>2</v>
      </c>
      <c r="I4" s="128"/>
      <c r="J4" s="129"/>
      <c r="K4" s="111"/>
      <c r="M4" s="100" t="s">
        <v>29</v>
      </c>
      <c r="N4" s="101"/>
      <c r="O4" s="102"/>
    </row>
    <row r="5" spans="2:15" ht="18.75" customHeight="1">
      <c r="B5" s="6"/>
      <c r="C5" s="114" t="s">
        <v>3</v>
      </c>
      <c r="D5" s="116" t="s">
        <v>4</v>
      </c>
      <c r="E5" s="118" t="s">
        <v>5</v>
      </c>
      <c r="F5" s="7" t="s">
        <v>10</v>
      </c>
      <c r="G5" s="8" t="s">
        <v>6</v>
      </c>
      <c r="H5" s="119" t="s">
        <v>5</v>
      </c>
      <c r="I5" s="121" t="s">
        <v>36</v>
      </c>
      <c r="J5" s="123" t="s">
        <v>7</v>
      </c>
      <c r="K5" s="112"/>
      <c r="M5" s="7" t="s">
        <v>26</v>
      </c>
      <c r="N5" s="103" t="s">
        <v>11</v>
      </c>
      <c r="O5" s="9" t="s">
        <v>27</v>
      </c>
    </row>
    <row r="6" spans="2:15" ht="18.75" customHeight="1" thickBot="1">
      <c r="B6" s="10"/>
      <c r="C6" s="115"/>
      <c r="D6" s="117"/>
      <c r="E6" s="106"/>
      <c r="F6" s="79">
        <v>30</v>
      </c>
      <c r="G6" s="80">
        <v>90</v>
      </c>
      <c r="H6" s="120"/>
      <c r="I6" s="122"/>
      <c r="J6" s="124"/>
      <c r="K6" s="113"/>
      <c r="M6" s="11" t="s">
        <v>25</v>
      </c>
      <c r="N6" s="104"/>
      <c r="O6" s="12" t="s">
        <v>28</v>
      </c>
    </row>
    <row r="7" spans="2:15" ht="14.25">
      <c r="B7" s="97" t="s">
        <v>42</v>
      </c>
      <c r="C7" s="13"/>
      <c r="D7" s="64"/>
      <c r="E7" s="14">
        <f aca="true" t="shared" si="0" ref="E7:E16">SUM(F7:G7)</f>
        <v>0</v>
      </c>
      <c r="F7" s="15"/>
      <c r="G7" s="16"/>
      <c r="H7" s="17">
        <f aca="true" t="shared" si="1" ref="H7:H16">I7+J7</f>
        <v>0</v>
      </c>
      <c r="I7" s="18">
        <f aca="true" t="shared" si="2" ref="I7:I16">(F7/$F$6)/24+(G7/$G$6)/24</f>
        <v>0</v>
      </c>
      <c r="J7" s="19"/>
      <c r="K7" s="20"/>
      <c r="M7" s="21"/>
      <c r="N7" s="22"/>
      <c r="O7" s="23"/>
    </row>
    <row r="8" spans="2:15" ht="14.25">
      <c r="B8" s="97"/>
      <c r="C8" s="13">
        <f aca="true" t="shared" si="3" ref="C8:C17">D7+I7</f>
        <v>0</v>
      </c>
      <c r="D8" s="24">
        <f aca="true" t="shared" si="4" ref="D8:D16">C8+J8</f>
        <v>0</v>
      </c>
      <c r="E8" s="14">
        <f t="shared" si="0"/>
        <v>0</v>
      </c>
      <c r="F8" s="15"/>
      <c r="G8" s="16"/>
      <c r="H8" s="17">
        <f t="shared" si="1"/>
        <v>0</v>
      </c>
      <c r="I8" s="18">
        <f t="shared" si="2"/>
        <v>0</v>
      </c>
      <c r="J8" s="25"/>
      <c r="K8" s="76"/>
      <c r="M8" s="70"/>
      <c r="N8" s="26"/>
      <c r="O8" s="71"/>
    </row>
    <row r="9" spans="2:15" ht="14.25">
      <c r="B9" s="97"/>
      <c r="C9" s="13">
        <f t="shared" si="3"/>
        <v>0</v>
      </c>
      <c r="D9" s="24">
        <f t="shared" si="4"/>
        <v>0</v>
      </c>
      <c r="E9" s="14">
        <f t="shared" si="0"/>
        <v>0</v>
      </c>
      <c r="F9" s="15"/>
      <c r="G9" s="16"/>
      <c r="H9" s="17">
        <f t="shared" si="1"/>
        <v>0</v>
      </c>
      <c r="I9" s="18">
        <f t="shared" si="2"/>
        <v>0</v>
      </c>
      <c r="J9" s="25"/>
      <c r="K9" s="76"/>
      <c r="M9" s="70"/>
      <c r="N9" s="26"/>
      <c r="O9" s="71"/>
    </row>
    <row r="10" spans="2:15" ht="14.25">
      <c r="B10" s="97"/>
      <c r="C10" s="13">
        <f t="shared" si="3"/>
        <v>0</v>
      </c>
      <c r="D10" s="24">
        <f t="shared" si="4"/>
        <v>0</v>
      </c>
      <c r="E10" s="14">
        <f t="shared" si="0"/>
        <v>0</v>
      </c>
      <c r="F10" s="15"/>
      <c r="G10" s="16"/>
      <c r="H10" s="17">
        <f t="shared" si="1"/>
        <v>0</v>
      </c>
      <c r="I10" s="18">
        <f t="shared" si="2"/>
        <v>0</v>
      </c>
      <c r="J10" s="25"/>
      <c r="K10" s="76"/>
      <c r="M10" s="70"/>
      <c r="N10" s="26"/>
      <c r="O10" s="71"/>
    </row>
    <row r="11" spans="2:15" ht="14.25">
      <c r="B11" s="97"/>
      <c r="C11" s="13">
        <f t="shared" si="3"/>
        <v>0</v>
      </c>
      <c r="D11" s="24">
        <f t="shared" si="4"/>
        <v>0</v>
      </c>
      <c r="E11" s="14">
        <f t="shared" si="0"/>
        <v>0</v>
      </c>
      <c r="F11" s="15"/>
      <c r="G11" s="16"/>
      <c r="H11" s="17">
        <f t="shared" si="1"/>
        <v>0</v>
      </c>
      <c r="I11" s="18">
        <f t="shared" si="2"/>
        <v>0</v>
      </c>
      <c r="J11" s="25"/>
      <c r="K11" s="76"/>
      <c r="M11" s="70"/>
      <c r="N11" s="26"/>
      <c r="O11" s="71"/>
    </row>
    <row r="12" spans="2:15" ht="14.25">
      <c r="B12" s="97"/>
      <c r="C12" s="13">
        <f t="shared" si="3"/>
        <v>0</v>
      </c>
      <c r="D12" s="24">
        <f t="shared" si="4"/>
        <v>0</v>
      </c>
      <c r="E12" s="14">
        <f t="shared" si="0"/>
        <v>0</v>
      </c>
      <c r="F12" s="15"/>
      <c r="G12" s="16"/>
      <c r="H12" s="17">
        <f t="shared" si="1"/>
        <v>0</v>
      </c>
      <c r="I12" s="18">
        <f t="shared" si="2"/>
        <v>0</v>
      </c>
      <c r="J12" s="25"/>
      <c r="K12" s="76"/>
      <c r="M12" s="70"/>
      <c r="N12" s="26"/>
      <c r="O12" s="71"/>
    </row>
    <row r="13" spans="2:15" ht="14.25">
      <c r="B13" s="97"/>
      <c r="C13" s="13">
        <f t="shared" si="3"/>
        <v>0</v>
      </c>
      <c r="D13" s="24">
        <f t="shared" si="4"/>
        <v>0</v>
      </c>
      <c r="E13" s="14">
        <f t="shared" si="0"/>
        <v>0</v>
      </c>
      <c r="F13" s="15"/>
      <c r="G13" s="16"/>
      <c r="H13" s="17">
        <f t="shared" si="1"/>
        <v>0</v>
      </c>
      <c r="I13" s="18">
        <f t="shared" si="2"/>
        <v>0</v>
      </c>
      <c r="J13" s="25"/>
      <c r="K13" s="76"/>
      <c r="M13" s="70"/>
      <c r="N13" s="26"/>
      <c r="O13" s="71"/>
    </row>
    <row r="14" spans="2:15" ht="14.25">
      <c r="B14" s="97"/>
      <c r="C14" s="13">
        <f t="shared" si="3"/>
        <v>0</v>
      </c>
      <c r="D14" s="24">
        <f t="shared" si="4"/>
        <v>0</v>
      </c>
      <c r="E14" s="14">
        <f t="shared" si="0"/>
        <v>0</v>
      </c>
      <c r="F14" s="15"/>
      <c r="G14" s="16"/>
      <c r="H14" s="17">
        <f t="shared" si="1"/>
        <v>0</v>
      </c>
      <c r="I14" s="18">
        <f t="shared" si="2"/>
        <v>0</v>
      </c>
      <c r="J14" s="25"/>
      <c r="K14" s="76"/>
      <c r="M14" s="70"/>
      <c r="N14" s="26"/>
      <c r="O14" s="71"/>
    </row>
    <row r="15" spans="2:15" ht="14.25">
      <c r="B15" s="97"/>
      <c r="C15" s="13">
        <f t="shared" si="3"/>
        <v>0</v>
      </c>
      <c r="D15" s="24">
        <f t="shared" si="4"/>
        <v>0</v>
      </c>
      <c r="E15" s="14">
        <f t="shared" si="0"/>
        <v>0</v>
      </c>
      <c r="F15" s="15"/>
      <c r="G15" s="16"/>
      <c r="H15" s="17">
        <f t="shared" si="1"/>
        <v>0</v>
      </c>
      <c r="I15" s="18">
        <f t="shared" si="2"/>
        <v>0</v>
      </c>
      <c r="J15" s="25"/>
      <c r="K15" s="76"/>
      <c r="M15" s="70"/>
      <c r="N15" s="26"/>
      <c r="O15" s="71"/>
    </row>
    <row r="16" spans="2:15" ht="15" thickBot="1">
      <c r="B16" s="97"/>
      <c r="C16" s="87">
        <f t="shared" si="3"/>
        <v>0</v>
      </c>
      <c r="D16" s="24">
        <f t="shared" si="4"/>
        <v>0</v>
      </c>
      <c r="E16" s="14">
        <f t="shared" si="0"/>
        <v>0</v>
      </c>
      <c r="F16" s="15"/>
      <c r="G16" s="16"/>
      <c r="H16" s="17">
        <f t="shared" si="1"/>
        <v>0</v>
      </c>
      <c r="I16" s="18">
        <f t="shared" si="2"/>
        <v>0</v>
      </c>
      <c r="J16" s="25"/>
      <c r="K16" s="76"/>
      <c r="M16" s="70"/>
      <c r="N16" s="26"/>
      <c r="O16" s="71"/>
    </row>
    <row r="17" spans="2:15" ht="15" thickBot="1">
      <c r="B17" s="98" t="s">
        <v>17</v>
      </c>
      <c r="C17" s="88">
        <f t="shared" si="3"/>
        <v>0</v>
      </c>
      <c r="D17" s="86"/>
      <c r="E17" s="27"/>
      <c r="F17" s="93"/>
      <c r="G17" s="94"/>
      <c r="H17" s="28"/>
      <c r="I17" s="29"/>
      <c r="J17" s="30"/>
      <c r="K17" s="77"/>
      <c r="M17" s="32"/>
      <c r="N17" s="33"/>
      <c r="O17" s="72"/>
    </row>
    <row r="18" spans="2:15" ht="21.75" customHeight="1">
      <c r="B18" s="34"/>
      <c r="C18" s="35"/>
      <c r="D18" s="36"/>
      <c r="E18" s="65">
        <f aca="true" t="shared" si="5" ref="E18:J18">SUM(E7:E17)</f>
        <v>0</v>
      </c>
      <c r="F18" s="37">
        <f t="shared" si="5"/>
        <v>0</v>
      </c>
      <c r="G18" s="38">
        <f t="shared" si="5"/>
        <v>0</v>
      </c>
      <c r="H18" s="39">
        <f t="shared" si="5"/>
        <v>0</v>
      </c>
      <c r="I18" s="66">
        <f t="shared" si="5"/>
        <v>0</v>
      </c>
      <c r="J18" s="67">
        <f t="shared" si="5"/>
        <v>0</v>
      </c>
      <c r="K18" s="40"/>
      <c r="M18" s="41">
        <f>SUM(M7:M17)</f>
        <v>0</v>
      </c>
      <c r="N18" s="42">
        <f>E18/$N$2*$N$3</f>
        <v>0</v>
      </c>
      <c r="O18" s="43">
        <f>SUM(O7:O17)</f>
        <v>0</v>
      </c>
    </row>
    <row r="20" ht="14.25">
      <c r="B20" s="2" t="s">
        <v>16</v>
      </c>
    </row>
    <row r="21" spans="2:15" ht="18.75" customHeight="1">
      <c r="B21" s="5"/>
      <c r="C21" s="125" t="s">
        <v>0</v>
      </c>
      <c r="D21" s="126"/>
      <c r="E21" s="131" t="s">
        <v>1</v>
      </c>
      <c r="F21" s="132"/>
      <c r="G21" s="126"/>
      <c r="H21" s="127" t="s">
        <v>2</v>
      </c>
      <c r="I21" s="128"/>
      <c r="J21" s="129"/>
      <c r="K21" s="111"/>
      <c r="M21" s="100" t="s">
        <v>29</v>
      </c>
      <c r="N21" s="101"/>
      <c r="O21" s="102"/>
    </row>
    <row r="22" spans="2:15" ht="18.75" customHeight="1">
      <c r="B22" s="6"/>
      <c r="C22" s="114" t="s">
        <v>3</v>
      </c>
      <c r="D22" s="116" t="s">
        <v>4</v>
      </c>
      <c r="E22" s="118" t="s">
        <v>5</v>
      </c>
      <c r="F22" s="7" t="s">
        <v>10</v>
      </c>
      <c r="G22" s="8" t="s">
        <v>6</v>
      </c>
      <c r="H22" s="119" t="s">
        <v>5</v>
      </c>
      <c r="I22" s="121" t="s">
        <v>36</v>
      </c>
      <c r="J22" s="123" t="s">
        <v>7</v>
      </c>
      <c r="K22" s="112"/>
      <c r="M22" s="7" t="s">
        <v>26</v>
      </c>
      <c r="N22" s="103" t="s">
        <v>11</v>
      </c>
      <c r="O22" s="9" t="s">
        <v>27</v>
      </c>
    </row>
    <row r="23" spans="2:15" ht="18.75" customHeight="1" thickBot="1">
      <c r="B23" s="10"/>
      <c r="C23" s="115"/>
      <c r="D23" s="117"/>
      <c r="E23" s="106"/>
      <c r="F23" s="79">
        <v>30</v>
      </c>
      <c r="G23" s="80">
        <v>90</v>
      </c>
      <c r="H23" s="120"/>
      <c r="I23" s="122"/>
      <c r="J23" s="124"/>
      <c r="K23" s="113"/>
      <c r="M23" s="11" t="s">
        <v>25</v>
      </c>
      <c r="N23" s="104"/>
      <c r="O23" s="12" t="s">
        <v>28</v>
      </c>
    </row>
    <row r="24" spans="2:15" ht="14.25">
      <c r="B24" s="99" t="str">
        <f>B17</f>
        <v>宿泊地</v>
      </c>
      <c r="C24" s="44"/>
      <c r="D24" s="68"/>
      <c r="E24" s="45">
        <f aca="true" t="shared" si="6" ref="E24:E34">SUM(F24:G24)</f>
        <v>0</v>
      </c>
      <c r="F24" s="46"/>
      <c r="G24" s="47"/>
      <c r="H24" s="48">
        <f aca="true" t="shared" si="7" ref="H24:H34">I24+J24</f>
        <v>0</v>
      </c>
      <c r="I24" s="49">
        <f aca="true" t="shared" si="8" ref="I24:I34">(F24/$F$23)/24+(G24/$G$23)/24</f>
        <v>0</v>
      </c>
      <c r="J24" s="50"/>
      <c r="K24" s="51"/>
      <c r="M24" s="52"/>
      <c r="N24" s="53"/>
      <c r="O24" s="54"/>
    </row>
    <row r="25" spans="2:15" ht="14.25">
      <c r="B25" s="97"/>
      <c r="C25" s="13">
        <f aca="true" t="shared" si="9" ref="C25:C35">D24+I24</f>
        <v>0</v>
      </c>
      <c r="D25" s="24">
        <f aca="true" t="shared" si="10" ref="D25:D34">C25+J25</f>
        <v>0</v>
      </c>
      <c r="E25" s="14">
        <f t="shared" si="6"/>
        <v>0</v>
      </c>
      <c r="F25" s="15"/>
      <c r="G25" s="16"/>
      <c r="H25" s="17">
        <f t="shared" si="7"/>
        <v>0</v>
      </c>
      <c r="I25" s="18">
        <f t="shared" si="8"/>
        <v>0</v>
      </c>
      <c r="J25" s="25"/>
      <c r="K25" s="69"/>
      <c r="M25" s="73"/>
      <c r="N25" s="55"/>
      <c r="O25" s="75"/>
    </row>
    <row r="26" spans="2:15" ht="14.25">
      <c r="B26" s="97"/>
      <c r="C26" s="13">
        <f t="shared" si="9"/>
        <v>0</v>
      </c>
      <c r="D26" s="24">
        <f t="shared" si="10"/>
        <v>0</v>
      </c>
      <c r="E26" s="14">
        <f t="shared" si="6"/>
        <v>0</v>
      </c>
      <c r="F26" s="15"/>
      <c r="G26" s="16"/>
      <c r="H26" s="17">
        <f t="shared" si="7"/>
        <v>0</v>
      </c>
      <c r="I26" s="18">
        <f t="shared" si="8"/>
        <v>0</v>
      </c>
      <c r="J26" s="25"/>
      <c r="K26" s="69"/>
      <c r="M26" s="73"/>
      <c r="N26" s="55"/>
      <c r="O26" s="75"/>
    </row>
    <row r="27" spans="2:15" ht="14.25">
      <c r="B27" s="97"/>
      <c r="C27" s="13">
        <f t="shared" si="9"/>
        <v>0</v>
      </c>
      <c r="D27" s="24">
        <f t="shared" si="10"/>
        <v>0</v>
      </c>
      <c r="E27" s="14">
        <f t="shared" si="6"/>
        <v>0</v>
      </c>
      <c r="F27" s="15"/>
      <c r="G27" s="16"/>
      <c r="H27" s="17">
        <f t="shared" si="7"/>
        <v>0</v>
      </c>
      <c r="I27" s="18">
        <f t="shared" si="8"/>
        <v>0</v>
      </c>
      <c r="J27" s="25"/>
      <c r="K27" s="69"/>
      <c r="M27" s="73"/>
      <c r="N27" s="55"/>
      <c r="O27" s="75"/>
    </row>
    <row r="28" spans="2:15" ht="14.25">
      <c r="B28" s="97"/>
      <c r="C28" s="13">
        <f t="shared" si="9"/>
        <v>0</v>
      </c>
      <c r="D28" s="24">
        <f t="shared" si="10"/>
        <v>0</v>
      </c>
      <c r="E28" s="14">
        <f t="shared" si="6"/>
        <v>0</v>
      </c>
      <c r="F28" s="15"/>
      <c r="G28" s="16"/>
      <c r="H28" s="17">
        <f t="shared" si="7"/>
        <v>0</v>
      </c>
      <c r="I28" s="18">
        <f t="shared" si="8"/>
        <v>0</v>
      </c>
      <c r="J28" s="25"/>
      <c r="K28" s="69"/>
      <c r="M28" s="74"/>
      <c r="N28" s="55"/>
      <c r="O28" s="75"/>
    </row>
    <row r="29" spans="2:15" ht="14.25">
      <c r="B29" s="97"/>
      <c r="C29" s="13">
        <f t="shared" si="9"/>
        <v>0</v>
      </c>
      <c r="D29" s="24">
        <f t="shared" si="10"/>
        <v>0</v>
      </c>
      <c r="E29" s="14">
        <f t="shared" si="6"/>
        <v>0</v>
      </c>
      <c r="F29" s="15"/>
      <c r="G29" s="16"/>
      <c r="H29" s="17">
        <f t="shared" si="7"/>
        <v>0</v>
      </c>
      <c r="I29" s="18">
        <f t="shared" si="8"/>
        <v>0</v>
      </c>
      <c r="J29" s="25"/>
      <c r="K29" s="69"/>
      <c r="M29" s="74"/>
      <c r="N29" s="55"/>
      <c r="O29" s="75"/>
    </row>
    <row r="30" spans="2:15" ht="14.25">
      <c r="B30" s="97"/>
      <c r="C30" s="13">
        <f t="shared" si="9"/>
        <v>0</v>
      </c>
      <c r="D30" s="24">
        <f t="shared" si="10"/>
        <v>0</v>
      </c>
      <c r="E30" s="14">
        <f t="shared" si="6"/>
        <v>0</v>
      </c>
      <c r="F30" s="15"/>
      <c r="G30" s="16"/>
      <c r="H30" s="17">
        <f t="shared" si="7"/>
        <v>0</v>
      </c>
      <c r="I30" s="18">
        <f t="shared" si="8"/>
        <v>0</v>
      </c>
      <c r="J30" s="25"/>
      <c r="K30" s="69"/>
      <c r="M30" s="74"/>
      <c r="N30" s="55"/>
      <c r="O30" s="75"/>
    </row>
    <row r="31" spans="2:15" ht="14.25">
      <c r="B31" s="97"/>
      <c r="C31" s="13">
        <f t="shared" si="9"/>
        <v>0</v>
      </c>
      <c r="D31" s="24">
        <f t="shared" si="10"/>
        <v>0</v>
      </c>
      <c r="E31" s="14">
        <f t="shared" si="6"/>
        <v>0</v>
      </c>
      <c r="F31" s="15"/>
      <c r="G31" s="16"/>
      <c r="H31" s="17">
        <f t="shared" si="7"/>
        <v>0</v>
      </c>
      <c r="I31" s="18">
        <f t="shared" si="8"/>
        <v>0</v>
      </c>
      <c r="J31" s="25"/>
      <c r="K31" s="69"/>
      <c r="M31" s="74"/>
      <c r="N31" s="55"/>
      <c r="O31" s="75"/>
    </row>
    <row r="32" spans="2:15" ht="14.25">
      <c r="B32" s="97"/>
      <c r="C32" s="13">
        <f t="shared" si="9"/>
        <v>0</v>
      </c>
      <c r="D32" s="24">
        <f t="shared" si="10"/>
        <v>0</v>
      </c>
      <c r="E32" s="14">
        <f t="shared" si="6"/>
        <v>0</v>
      </c>
      <c r="F32" s="15"/>
      <c r="G32" s="16"/>
      <c r="H32" s="17">
        <f t="shared" si="7"/>
        <v>0</v>
      </c>
      <c r="I32" s="18">
        <f t="shared" si="8"/>
        <v>0</v>
      </c>
      <c r="J32" s="25"/>
      <c r="K32" s="69"/>
      <c r="M32" s="74"/>
      <c r="N32" s="55"/>
      <c r="O32" s="75"/>
    </row>
    <row r="33" spans="2:15" ht="14.25">
      <c r="B33" s="97"/>
      <c r="C33" s="13">
        <f t="shared" si="9"/>
        <v>0</v>
      </c>
      <c r="D33" s="24">
        <f t="shared" si="10"/>
        <v>0</v>
      </c>
      <c r="E33" s="14">
        <f t="shared" si="6"/>
        <v>0</v>
      </c>
      <c r="F33" s="15"/>
      <c r="G33" s="16"/>
      <c r="H33" s="17">
        <f t="shared" si="7"/>
        <v>0</v>
      </c>
      <c r="I33" s="18">
        <f t="shared" si="8"/>
        <v>0</v>
      </c>
      <c r="J33" s="25"/>
      <c r="K33" s="69"/>
      <c r="M33" s="74"/>
      <c r="N33" s="55"/>
      <c r="O33" s="75"/>
    </row>
    <row r="34" spans="2:15" ht="15" thickBot="1">
      <c r="B34" s="97"/>
      <c r="C34" s="13">
        <f t="shared" si="9"/>
        <v>0</v>
      </c>
      <c r="D34" s="24">
        <f t="shared" si="10"/>
        <v>0</v>
      </c>
      <c r="E34" s="14">
        <f t="shared" si="6"/>
        <v>0</v>
      </c>
      <c r="F34" s="15"/>
      <c r="G34" s="16"/>
      <c r="H34" s="17">
        <f t="shared" si="7"/>
        <v>0</v>
      </c>
      <c r="I34" s="18">
        <f t="shared" si="8"/>
        <v>0</v>
      </c>
      <c r="J34" s="25"/>
      <c r="K34" s="69"/>
      <c r="M34" s="74"/>
      <c r="N34" s="55"/>
      <c r="O34" s="75"/>
    </row>
    <row r="35" spans="2:15" ht="15" thickBot="1">
      <c r="B35" s="98" t="s">
        <v>41</v>
      </c>
      <c r="C35" s="88">
        <f t="shared" si="9"/>
        <v>0</v>
      </c>
      <c r="D35" s="86"/>
      <c r="E35" s="27"/>
      <c r="F35" s="93"/>
      <c r="G35" s="94"/>
      <c r="H35" s="28"/>
      <c r="I35" s="29"/>
      <c r="J35" s="30"/>
      <c r="K35" s="31"/>
      <c r="M35" s="56"/>
      <c r="N35" s="57"/>
      <c r="O35" s="58"/>
    </row>
    <row r="36" spans="2:15" ht="21.75" customHeight="1">
      <c r="B36" s="34"/>
      <c r="C36" s="35"/>
      <c r="D36" s="36"/>
      <c r="E36" s="65">
        <f aca="true" t="shared" si="11" ref="E36:J36">SUM(E24:E35)</f>
        <v>0</v>
      </c>
      <c r="F36" s="37">
        <f t="shared" si="11"/>
        <v>0</v>
      </c>
      <c r="G36" s="38">
        <f t="shared" si="11"/>
        <v>0</v>
      </c>
      <c r="H36" s="39">
        <f t="shared" si="11"/>
        <v>0</v>
      </c>
      <c r="I36" s="66">
        <f t="shared" si="11"/>
        <v>0</v>
      </c>
      <c r="J36" s="67">
        <f t="shared" si="11"/>
        <v>0</v>
      </c>
      <c r="K36" s="40"/>
      <c r="M36" s="59">
        <f>SUM(M24:M35)</f>
        <v>0</v>
      </c>
      <c r="N36" s="42">
        <f>E36/$N$2*$N$3</f>
        <v>0</v>
      </c>
      <c r="O36" s="43">
        <f>SUM(O24:O35)</f>
        <v>0</v>
      </c>
    </row>
    <row r="37" spans="2:15" ht="14.25">
      <c r="B37" s="60"/>
      <c r="C37" s="61"/>
      <c r="G37" s="62"/>
      <c r="H37" s="61"/>
      <c r="I37" s="61"/>
      <c r="J37" s="63"/>
      <c r="M37" s="62"/>
      <c r="N37" s="62"/>
      <c r="O37" s="62"/>
    </row>
    <row r="38" spans="2:15" ht="15" thickBot="1">
      <c r="B38" s="60"/>
      <c r="C38" s="61"/>
      <c r="E38" s="4" t="s">
        <v>32</v>
      </c>
      <c r="G38" s="62"/>
      <c r="H38" s="61"/>
      <c r="I38" s="95" t="s">
        <v>40</v>
      </c>
      <c r="J38" s="90" t="s">
        <v>44</v>
      </c>
      <c r="M38" s="89" t="s">
        <v>43</v>
      </c>
      <c r="N38" s="89" t="s">
        <v>11</v>
      </c>
      <c r="O38" s="89" t="s">
        <v>33</v>
      </c>
    </row>
    <row r="39" spans="5:15" ht="23.25" customHeight="1" thickBot="1">
      <c r="E39" s="96">
        <f>F39+G39</f>
        <v>0</v>
      </c>
      <c r="F39" s="83">
        <f>F18+F36</f>
        <v>0</v>
      </c>
      <c r="G39" s="84">
        <f>G18+G36</f>
        <v>0</v>
      </c>
      <c r="I39" s="85">
        <f>I18+I36</f>
        <v>0</v>
      </c>
      <c r="J39" s="91">
        <f>J18+J36</f>
        <v>0</v>
      </c>
      <c r="M39" s="92">
        <f>M18+M36</f>
        <v>0</v>
      </c>
      <c r="N39" s="92">
        <f>N18+N36</f>
        <v>0</v>
      </c>
      <c r="O39" s="92">
        <f>O18+O36</f>
        <v>0</v>
      </c>
    </row>
    <row r="40" ht="15" thickBot="1"/>
    <row r="41" spans="13:15" ht="14.25">
      <c r="M41" s="105" t="s">
        <v>13</v>
      </c>
      <c r="N41" s="107">
        <f>M18+N18+O18+M36+N36+O36</f>
        <v>0</v>
      </c>
      <c r="O41" s="108"/>
    </row>
    <row r="42" spans="13:15" ht="22.5" customHeight="1" thickBot="1">
      <c r="M42" s="106"/>
      <c r="N42" s="109"/>
      <c r="O42" s="110"/>
    </row>
  </sheetData>
  <mergeCells count="27">
    <mergeCell ref="M41:M42"/>
    <mergeCell ref="N41:O42"/>
    <mergeCell ref="M4:O4"/>
    <mergeCell ref="N5:N6"/>
    <mergeCell ref="M21:O21"/>
    <mergeCell ref="N22:N23"/>
    <mergeCell ref="K4:K6"/>
    <mergeCell ref="C5:C6"/>
    <mergeCell ref="D5:D6"/>
    <mergeCell ref="E5:E6"/>
    <mergeCell ref="H5:H6"/>
    <mergeCell ref="I5:I6"/>
    <mergeCell ref="J5:J6"/>
    <mergeCell ref="C4:D4"/>
    <mergeCell ref="K21:K23"/>
    <mergeCell ref="C22:C23"/>
    <mergeCell ref="D22:D23"/>
    <mergeCell ref="E22:E23"/>
    <mergeCell ref="H22:H23"/>
    <mergeCell ref="I22:I23"/>
    <mergeCell ref="J22:J23"/>
    <mergeCell ref="H21:J21"/>
    <mergeCell ref="I2:J2"/>
    <mergeCell ref="C21:D21"/>
    <mergeCell ref="E21:G21"/>
    <mergeCell ref="E4:G4"/>
    <mergeCell ref="H4:J4"/>
  </mergeCells>
  <printOptions horizontalCentered="1" verticalCentered="1"/>
  <pageMargins left="0.1968503937007874" right="0.1968503937007874" top="0.1968503937007874" bottom="0.1968503937007874" header="0.1968503937007874" footer="0.275590551181102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1899-12-29T15:00:00Z</cp:lastPrinted>
  <dcterms:created xsi:type="dcterms:W3CDTF">1899-12-29T15:00:00Z</dcterms:created>
  <dcterms:modified xsi:type="dcterms:W3CDTF">2023-11-07T08:10:49Z</dcterms:modified>
  <cp:category/>
  <cp:version/>
  <cp:contentType/>
  <cp:contentStatus/>
  <cp:revision>1</cp:revision>
</cp:coreProperties>
</file>